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\\licent-fs01\licent$\Users\licthombe\Downloads\"/>
    </mc:Choice>
  </mc:AlternateContent>
  <xr:revisionPtr revIDLastSave="0" documentId="8_{7DCEDEBF-FB02-4E3E-80ED-BF4C8D9114BA}" xr6:coauthVersionLast="47" xr6:coauthVersionMax="47" xr10:uidLastSave="{00000000-0000-0000-0000-000000000000}"/>
  <bookViews>
    <workbookView xWindow="0" yWindow="0" windowWidth="25800" windowHeight="21000" xr2:uid="{9FB7E8FE-5A32-46F3-BC82-341F05A39847}"/>
  </bookViews>
  <sheets>
    <sheet name="Blad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2" i="1" l="1"/>
  <c r="H22" i="1"/>
  <c r="I21" i="1"/>
  <c r="H21" i="1"/>
  <c r="I20" i="1"/>
  <c r="H20" i="1"/>
  <c r="I19" i="1"/>
  <c r="H19" i="1"/>
  <c r="I18" i="1"/>
  <c r="I17" i="1"/>
  <c r="C17" i="1"/>
  <c r="C20" i="1" s="1"/>
  <c r="C22" i="1" s="1"/>
  <c r="G16" i="1"/>
  <c r="H15" i="1"/>
  <c r="H11" i="1"/>
  <c r="G11" i="1"/>
  <c r="I11" i="1" s="1"/>
  <c r="F11" i="1"/>
  <c r="H10" i="1"/>
  <c r="G10" i="1"/>
  <c r="I10" i="1" s="1"/>
  <c r="F10" i="1"/>
  <c r="H9" i="1"/>
  <c r="G9" i="1"/>
  <c r="I9" i="1" s="1"/>
  <c r="F9" i="1"/>
  <c r="H8" i="1"/>
  <c r="G8" i="1"/>
  <c r="I8" i="1" s="1"/>
  <c r="F8" i="1"/>
  <c r="H7" i="1"/>
  <c r="F7" i="1"/>
  <c r="H6" i="1"/>
  <c r="F6" i="1"/>
  <c r="H5" i="1"/>
  <c r="F5" i="1"/>
  <c r="G3" i="1"/>
  <c r="F3" i="1"/>
  <c r="K8" i="1" l="1"/>
  <c r="J8" i="1"/>
  <c r="K9" i="1"/>
  <c r="J9" i="1"/>
  <c r="K10" i="1"/>
  <c r="J10" i="1"/>
  <c r="K11" i="1"/>
  <c r="J11" i="1"/>
  <c r="I16" i="1"/>
  <c r="H16" i="1"/>
  <c r="G5" i="1" s="1"/>
  <c r="I5" i="1" s="1"/>
  <c r="H18" i="1"/>
  <c r="G7" i="1" s="1"/>
  <c r="I7" i="1" s="1"/>
  <c r="H17" i="1"/>
  <c r="G6" i="1" s="1"/>
  <c r="I6" i="1" s="1"/>
  <c r="K6" i="1" l="1"/>
  <c r="J6" i="1"/>
  <c r="K7" i="1"/>
  <c r="J7" i="1"/>
  <c r="K5" i="1"/>
  <c r="J5" i="1"/>
</calcChain>
</file>

<file path=xl/sharedStrings.xml><?xml version="1.0" encoding="utf-8"?>
<sst xmlns="http://schemas.openxmlformats.org/spreadsheetml/2006/main" count="35" uniqueCount="33">
  <si>
    <t>Erfrechtverdeling</t>
  </si>
  <si>
    <t>Totaal vermogen</t>
  </si>
  <si>
    <t>Nalatenschap</t>
  </si>
  <si>
    <t>Erfgenaam</t>
  </si>
  <si>
    <t>Verkrijging</t>
  </si>
  <si>
    <t>Vrijstelling</t>
  </si>
  <si>
    <t>Belast</t>
  </si>
  <si>
    <t>%</t>
  </si>
  <si>
    <t>Totaal</t>
  </si>
  <si>
    <t>Huidig vermogen</t>
  </si>
  <si>
    <t>Personen</t>
  </si>
  <si>
    <t>Omschrijving</t>
  </si>
  <si>
    <t>Bedrag</t>
  </si>
  <si>
    <t>Partner 1</t>
  </si>
  <si>
    <t>Tinus</t>
  </si>
  <si>
    <t>Eigen woning</t>
  </si>
  <si>
    <t>Partner 2</t>
  </si>
  <si>
    <t>Tina</t>
  </si>
  <si>
    <t>eigen vermogen</t>
  </si>
  <si>
    <t>Hypotheek</t>
  </si>
  <si>
    <t>Overwaarde eigen woning</t>
  </si>
  <si>
    <t>Kind 1</t>
  </si>
  <si>
    <t>Tinus jr</t>
  </si>
  <si>
    <t>Vrij vermogen</t>
  </si>
  <si>
    <t>Kind 2</t>
  </si>
  <si>
    <t>Tina jr</t>
  </si>
  <si>
    <t>Overige bezittingen</t>
  </si>
  <si>
    <t>Kind 3</t>
  </si>
  <si>
    <t>Kind 4</t>
  </si>
  <si>
    <t>Kind 5</t>
  </si>
  <si>
    <t xml:space="preserve">Nalatenschap </t>
  </si>
  <si>
    <t>Kind 6</t>
  </si>
  <si>
    <t>Aan deze opgave kunnen geen rechten worden ontleend. Het is een indiciatieve weergave van de erfrechtverdeling en erfbelasting.                                                                               Met onze aanvullende dienstverlening Erfrechtplanning kan een exacte berekening  worden gemaakt.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</si>
</sst>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€&quot;\ #,##0;&quot;€&quot;\ \-#,##0"/>
    <numFmt numFmtId="42" formatCode="_ &quot;€&quot;\ * #,##0_ ;_ &quot;€&quot;\ * \-#,##0_ ;_ &quot;€&quot;\ * &quot;-&quot;_ ;_ @_ "/>
    <numFmt numFmtId="44" formatCode="_ &quot;€&quot;\ * #,##0.00_ ;_ &quot;€&quot;\ * \-#,##0.00_ ;_ &quot;€&quot;\ * &quot;-&quot;??_ ;_ @_ "/>
  </numFmts>
  <fonts count="14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5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b/>
      <sz val="36"/>
      <color theme="4"/>
      <name val="Arial"/>
      <family val="2"/>
      <scheme val="minor"/>
    </font>
    <font>
      <sz val="11"/>
      <color theme="4"/>
      <name val="Arial"/>
      <family val="2"/>
      <scheme val="minor"/>
    </font>
    <font>
      <b/>
      <sz val="18"/>
      <color theme="4"/>
      <name val="Arial"/>
      <family val="2"/>
      <scheme val="minor"/>
    </font>
    <font>
      <b/>
      <sz val="12"/>
      <color theme="4"/>
      <name val="Arial"/>
      <family val="2"/>
      <scheme val="minor"/>
    </font>
    <font>
      <b/>
      <u/>
      <sz val="12"/>
      <color theme="4"/>
      <name val="Arial"/>
      <family val="2"/>
      <scheme val="minor"/>
    </font>
    <font>
      <b/>
      <sz val="14"/>
      <color theme="4"/>
      <name val="Arial"/>
      <family val="2"/>
      <scheme val="minor"/>
    </font>
    <font>
      <b/>
      <sz val="18"/>
      <color theme="4"/>
      <name val="Arial (Body)"/>
    </font>
    <font>
      <b/>
      <sz val="12"/>
      <color theme="4"/>
      <name val="Arial (Body)"/>
    </font>
    <font>
      <b/>
      <sz val="11"/>
      <color theme="4"/>
      <name val="Arial"/>
      <family val="2"/>
      <scheme val="minor"/>
    </font>
    <font>
      <b/>
      <sz val="9"/>
      <color theme="4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</fills>
  <borders count="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medium">
        <color rgb="FF0070C0"/>
      </bottom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1" fillId="2" borderId="0" applyNumberFormat="0" applyBorder="0" applyAlignment="0" applyProtection="0"/>
  </cellStyleXfs>
  <cellXfs count="27">
    <xf numFmtId="0" fontId="0" fillId="0" borderId="0" xfId="0"/>
    <xf numFmtId="0" fontId="4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6" fillId="0" borderId="1" xfId="4" applyFont="1" applyAlignment="1">
      <alignment horizontal="left"/>
    </xf>
    <xf numFmtId="0" fontId="7" fillId="0" borderId="0" xfId="0" applyFont="1" applyAlignment="1">
      <alignment wrapText="1"/>
    </xf>
    <xf numFmtId="0" fontId="8" fillId="0" borderId="2" xfId="5" applyFont="1"/>
    <xf numFmtId="0" fontId="8" fillId="0" borderId="2" xfId="5" applyFont="1" applyAlignment="1">
      <alignment horizontal="right"/>
    </xf>
    <xf numFmtId="42" fontId="9" fillId="0" borderId="0" xfId="2" applyFont="1" applyAlignment="1">
      <alignment horizontal="center" vertical="top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right" wrapText="1"/>
    </xf>
    <xf numFmtId="0" fontId="7" fillId="0" borderId="0" xfId="0" applyFont="1" applyAlignment="1">
      <alignment horizontal="center" wrapText="1"/>
    </xf>
    <xf numFmtId="5" fontId="7" fillId="0" borderId="0" xfId="1" applyNumberFormat="1" applyFont="1" applyAlignment="1">
      <alignment horizontal="right"/>
    </xf>
    <xf numFmtId="9" fontId="7" fillId="0" borderId="0" xfId="3" applyFont="1" applyAlignment="1">
      <alignment horizontal="center"/>
    </xf>
    <xf numFmtId="0" fontId="6" fillId="0" borderId="1" xfId="4" applyFont="1" applyAlignment="1"/>
    <xf numFmtId="0" fontId="10" fillId="0" borderId="1" xfId="4" applyFont="1" applyAlignment="1"/>
    <xf numFmtId="0" fontId="11" fillId="0" borderId="0" xfId="0" applyFont="1" applyAlignment="1">
      <alignment wrapText="1"/>
    </xf>
    <xf numFmtId="5" fontId="7" fillId="0" borderId="0" xfId="1" applyNumberFormat="1" applyFont="1" applyAlignment="1">
      <alignment horizontal="left"/>
    </xf>
    <xf numFmtId="0" fontId="7" fillId="0" borderId="0" xfId="0" applyFont="1" applyAlignment="1">
      <alignment wrapText="1"/>
    </xf>
    <xf numFmtId="0" fontId="7" fillId="0" borderId="3" xfId="0" applyFont="1" applyBorder="1" applyAlignment="1">
      <alignment wrapText="1"/>
    </xf>
    <xf numFmtId="1" fontId="7" fillId="0" borderId="0" xfId="1" applyNumberFormat="1" applyFont="1" applyAlignment="1">
      <alignment horizontal="left"/>
    </xf>
    <xf numFmtId="0" fontId="12" fillId="0" borderId="0" xfId="0" applyFont="1" applyAlignment="1">
      <alignment wrapText="1"/>
    </xf>
    <xf numFmtId="0" fontId="13" fillId="0" borderId="0" xfId="0" applyFont="1" applyAlignment="1">
      <alignment wrapText="1"/>
    </xf>
    <xf numFmtId="5" fontId="1" fillId="2" borderId="0" xfId="6" applyNumberFormat="1" applyAlignment="1" applyProtection="1">
      <alignment horizontal="right"/>
      <protection locked="0"/>
    </xf>
    <xf numFmtId="5" fontId="1" fillId="2" borderId="3" xfId="6" applyNumberFormat="1" applyBorder="1" applyAlignment="1" applyProtection="1">
      <alignment horizontal="right"/>
      <protection locked="0"/>
    </xf>
    <xf numFmtId="0" fontId="1" fillId="2" borderId="0" xfId="6" applyAlignment="1" applyProtection="1">
      <alignment wrapText="1"/>
      <protection locked="0"/>
    </xf>
    <xf numFmtId="5" fontId="1" fillId="2" borderId="0" xfId="6" applyNumberFormat="1" applyAlignment="1">
      <alignment horizontal="left"/>
    </xf>
  </cellXfs>
  <cellStyles count="7">
    <cellStyle name="40% - Accent1" xfId="6" builtinId="31"/>
    <cellStyle name="Kop 1" xfId="4" builtinId="16"/>
    <cellStyle name="Kop 3" xfId="5" builtinId="18"/>
    <cellStyle name="Procent" xfId="3" builtinId="5"/>
    <cellStyle name="Standaard" xfId="0" builtinId="0"/>
    <cellStyle name="Valuta" xfId="1" builtinId="4"/>
    <cellStyle name="Valuta [0]" xfId="2" builtin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>
                  <a:shade val="45000"/>
                  <a:alpha val="90000"/>
                </a:schemeClr>
              </a:solidFill>
              <a:ln w="19050">
                <a:solidFill>
                  <a:schemeClr val="accent1">
                    <a:shade val="45000"/>
                    <a:lumMod val="75000"/>
                  </a:schemeClr>
                </a:solidFill>
              </a:ln>
              <a:effectLst>
                <a:innerShdw blurRad="114300">
                  <a:schemeClr val="accent1">
                    <a:shade val="45000"/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1">
                    <a:shade val="45000"/>
                    <a:lumMod val="75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2E03-4061-903B-9616FE8B5D8E}"/>
              </c:ext>
            </c:extLst>
          </c:dPt>
          <c:dPt>
            <c:idx val="1"/>
            <c:bubble3D val="0"/>
            <c:spPr>
              <a:solidFill>
                <a:schemeClr val="accent1">
                  <a:shade val="61000"/>
                  <a:alpha val="90000"/>
                </a:schemeClr>
              </a:solidFill>
              <a:ln w="19050">
                <a:solidFill>
                  <a:schemeClr val="accent1">
                    <a:shade val="61000"/>
                    <a:lumMod val="75000"/>
                  </a:schemeClr>
                </a:solidFill>
              </a:ln>
              <a:effectLst>
                <a:innerShdw blurRad="114300">
                  <a:schemeClr val="accent1">
                    <a:shade val="61000"/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1">
                    <a:shade val="61000"/>
                    <a:lumMod val="75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2E03-4061-903B-9616FE8B5D8E}"/>
              </c:ext>
            </c:extLst>
          </c:dPt>
          <c:dPt>
            <c:idx val="2"/>
            <c:bubble3D val="0"/>
            <c:spPr>
              <a:solidFill>
                <a:schemeClr val="accent1">
                  <a:shade val="76000"/>
                  <a:alpha val="90000"/>
                </a:schemeClr>
              </a:solidFill>
              <a:ln w="19050">
                <a:solidFill>
                  <a:schemeClr val="accent1">
                    <a:shade val="76000"/>
                    <a:lumMod val="75000"/>
                  </a:schemeClr>
                </a:solidFill>
              </a:ln>
              <a:effectLst>
                <a:innerShdw blurRad="114300">
                  <a:schemeClr val="accent1">
                    <a:shade val="76000"/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1">
                    <a:shade val="76000"/>
                    <a:lumMod val="75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2E03-4061-903B-9616FE8B5D8E}"/>
              </c:ext>
            </c:extLst>
          </c:dPt>
          <c:dPt>
            <c:idx val="3"/>
            <c:bubble3D val="0"/>
            <c:spPr>
              <a:solidFill>
                <a:schemeClr val="accent1">
                  <a:shade val="92000"/>
                  <a:alpha val="90000"/>
                </a:schemeClr>
              </a:solidFill>
              <a:ln w="19050">
                <a:solidFill>
                  <a:schemeClr val="accent1">
                    <a:shade val="92000"/>
                    <a:lumMod val="75000"/>
                  </a:schemeClr>
                </a:solidFill>
              </a:ln>
              <a:effectLst>
                <a:innerShdw blurRad="114300">
                  <a:schemeClr val="accent1">
                    <a:shade val="92000"/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1">
                    <a:shade val="92000"/>
                    <a:lumMod val="75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2E03-4061-903B-9616FE8B5D8E}"/>
              </c:ext>
            </c:extLst>
          </c:dPt>
          <c:dPt>
            <c:idx val="4"/>
            <c:bubble3D val="0"/>
            <c:spPr>
              <a:solidFill>
                <a:schemeClr val="accent1">
                  <a:tint val="93000"/>
                  <a:alpha val="90000"/>
                </a:schemeClr>
              </a:solidFill>
              <a:ln w="19050">
                <a:solidFill>
                  <a:schemeClr val="accent1">
                    <a:tint val="93000"/>
                    <a:lumMod val="75000"/>
                  </a:schemeClr>
                </a:solidFill>
              </a:ln>
              <a:effectLst>
                <a:innerShdw blurRad="114300">
                  <a:schemeClr val="accent1">
                    <a:tint val="93000"/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1">
                    <a:tint val="93000"/>
                    <a:lumMod val="75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2E03-4061-903B-9616FE8B5D8E}"/>
              </c:ext>
            </c:extLst>
          </c:dPt>
          <c:dPt>
            <c:idx val="5"/>
            <c:bubble3D val="0"/>
            <c:spPr>
              <a:solidFill>
                <a:schemeClr val="accent1">
                  <a:tint val="77000"/>
                  <a:alpha val="90000"/>
                </a:schemeClr>
              </a:solidFill>
              <a:ln w="19050">
                <a:solidFill>
                  <a:schemeClr val="accent1">
                    <a:tint val="77000"/>
                    <a:lumMod val="75000"/>
                  </a:schemeClr>
                </a:solidFill>
              </a:ln>
              <a:effectLst>
                <a:innerShdw blurRad="114300">
                  <a:schemeClr val="accent1">
                    <a:tint val="77000"/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1">
                    <a:tint val="77000"/>
                    <a:lumMod val="75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2E03-4061-903B-9616FE8B5D8E}"/>
              </c:ext>
            </c:extLst>
          </c:dPt>
          <c:dPt>
            <c:idx val="6"/>
            <c:bubble3D val="0"/>
            <c:spPr>
              <a:solidFill>
                <a:schemeClr val="accent1">
                  <a:tint val="62000"/>
                  <a:alpha val="90000"/>
                </a:schemeClr>
              </a:solidFill>
              <a:ln w="19050">
                <a:solidFill>
                  <a:schemeClr val="accent1">
                    <a:tint val="62000"/>
                    <a:lumMod val="75000"/>
                  </a:schemeClr>
                </a:solidFill>
              </a:ln>
              <a:effectLst>
                <a:innerShdw blurRad="114300">
                  <a:schemeClr val="accent1">
                    <a:tint val="62000"/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1">
                    <a:tint val="62000"/>
                    <a:lumMod val="75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2E03-4061-903B-9616FE8B5D8E}"/>
              </c:ext>
            </c:extLst>
          </c:dPt>
          <c:dPt>
            <c:idx val="7"/>
            <c:bubble3D val="0"/>
            <c:spPr>
              <a:solidFill>
                <a:schemeClr val="accent1">
                  <a:tint val="46000"/>
                  <a:alpha val="90000"/>
                </a:schemeClr>
              </a:solidFill>
              <a:ln w="19050">
                <a:solidFill>
                  <a:schemeClr val="accent1">
                    <a:tint val="46000"/>
                    <a:lumMod val="75000"/>
                  </a:schemeClr>
                </a:solidFill>
              </a:ln>
              <a:effectLst>
                <a:innerShdw blurRad="114300">
                  <a:schemeClr val="accent1">
                    <a:tint val="46000"/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1">
                    <a:tint val="46000"/>
                    <a:lumMod val="75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F-2E03-4061-903B-9616FE8B5D8E}"/>
              </c:ext>
            </c:extLst>
          </c:dPt>
          <c:dLbls>
            <c:dLbl>
              <c:idx val="0"/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1">
                      <a:shade val="45000"/>
                    </a:schemeClr>
                  </a:solidFill>
                  <a:round/>
                </a:ln>
                <a:effectLst>
                  <a:outerShdw blurRad="50800" dist="38100" dir="2700000" algn="tl" rotWithShape="0">
                    <a:schemeClr val="accent1">
                      <a:shade val="45000"/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1">
                          <a:shade val="45000"/>
                        </a:schemeClr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LID4096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E03-4061-903B-9616FE8B5D8E}"/>
                </c:ext>
              </c:extLst>
            </c:dLbl>
            <c:dLbl>
              <c:idx val="1"/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1">
                      <a:shade val="61000"/>
                    </a:schemeClr>
                  </a:solidFill>
                  <a:round/>
                </a:ln>
                <a:effectLst>
                  <a:outerShdw blurRad="50800" dist="38100" dir="2700000" algn="tl" rotWithShape="0">
                    <a:schemeClr val="accent1">
                      <a:shade val="61000"/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1">
                          <a:shade val="61000"/>
                        </a:schemeClr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LID4096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E03-4061-903B-9616FE8B5D8E}"/>
                </c:ext>
              </c:extLst>
            </c:dLbl>
            <c:dLbl>
              <c:idx val="2"/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1">
                      <a:shade val="76000"/>
                    </a:schemeClr>
                  </a:solidFill>
                  <a:round/>
                </a:ln>
                <a:effectLst>
                  <a:outerShdw blurRad="50800" dist="38100" dir="2700000" algn="tl" rotWithShape="0">
                    <a:schemeClr val="accent1">
                      <a:shade val="76000"/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1">
                          <a:shade val="76000"/>
                        </a:schemeClr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LID4096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E03-4061-903B-9616FE8B5D8E}"/>
                </c:ext>
              </c:extLst>
            </c:dLbl>
            <c:dLbl>
              <c:idx val="3"/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1">
                      <a:shade val="92000"/>
                    </a:schemeClr>
                  </a:solidFill>
                  <a:round/>
                </a:ln>
                <a:effectLst>
                  <a:outerShdw blurRad="50800" dist="38100" dir="2700000" algn="tl" rotWithShape="0">
                    <a:schemeClr val="accent1">
                      <a:shade val="92000"/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1">
                          <a:shade val="92000"/>
                        </a:schemeClr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LID4096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E03-4061-903B-9616FE8B5D8E}"/>
                </c:ext>
              </c:extLst>
            </c:dLbl>
            <c:dLbl>
              <c:idx val="4"/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1">
                      <a:tint val="93000"/>
                    </a:schemeClr>
                  </a:solidFill>
                  <a:round/>
                </a:ln>
                <a:effectLst>
                  <a:outerShdw blurRad="50800" dist="38100" dir="2700000" algn="tl" rotWithShape="0">
                    <a:schemeClr val="accent1">
                      <a:tint val="93000"/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1">
                          <a:tint val="93000"/>
                        </a:schemeClr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LID4096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E03-4061-903B-9616FE8B5D8E}"/>
                </c:ext>
              </c:extLst>
            </c:dLbl>
            <c:dLbl>
              <c:idx val="5"/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1">
                      <a:tint val="77000"/>
                    </a:schemeClr>
                  </a:solidFill>
                  <a:round/>
                </a:ln>
                <a:effectLst>
                  <a:outerShdw blurRad="50800" dist="38100" dir="2700000" algn="tl" rotWithShape="0">
                    <a:schemeClr val="accent1">
                      <a:tint val="77000"/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1">
                          <a:tint val="77000"/>
                        </a:schemeClr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LID4096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E03-4061-903B-9616FE8B5D8E}"/>
                </c:ext>
              </c:extLst>
            </c:dLbl>
            <c:dLbl>
              <c:idx val="6"/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1">
                      <a:tint val="62000"/>
                    </a:schemeClr>
                  </a:solidFill>
                  <a:round/>
                </a:ln>
                <a:effectLst>
                  <a:outerShdw blurRad="50800" dist="38100" dir="2700000" algn="tl" rotWithShape="0">
                    <a:schemeClr val="accent1">
                      <a:tint val="62000"/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1">
                          <a:tint val="62000"/>
                        </a:schemeClr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LID4096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E03-4061-903B-9616FE8B5D8E}"/>
                </c:ext>
              </c:extLst>
            </c:dLbl>
            <c:dLbl>
              <c:idx val="7"/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1">
                      <a:tint val="46000"/>
                    </a:schemeClr>
                  </a:solidFill>
                  <a:round/>
                </a:ln>
                <a:effectLst>
                  <a:outerShdw blurRad="50800" dist="38100" dir="2700000" algn="tl" rotWithShape="0">
                    <a:schemeClr val="accent1">
                      <a:tint val="46000"/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1">
                          <a:tint val="46000"/>
                        </a:schemeClr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LID4096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2E03-4061-903B-9616FE8B5D8E}"/>
                </c:ext>
              </c:extLst>
            </c:dLbl>
            <c:spPr>
              <a:solidFill>
                <a:sysClr val="window" lastClr="FFFFFF">
                  <a:alpha val="90000"/>
                </a:sysClr>
              </a:solidFill>
              <a:ln w="12700" cap="flat" cmpd="sng" algn="ctr">
                <a:solidFill>
                  <a:srgbClr val="2FA3EE"/>
                </a:solidFill>
                <a:round/>
              </a:ln>
              <a:effectLst>
                <a:outerShdw blurRad="50800" dist="38100" dir="2700000" algn="tl" rotWithShape="0">
                  <a:srgbClr val="2FA3EE">
                    <a:lumMod val="75000"/>
                    <a:alpha val="40000"/>
                  </a:srgbClr>
                </a:outerShdw>
              </a:effectLst>
            </c:sp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 </c:separator>
            <c:showLeaderLines val="1"/>
            <c:leaderLines>
              <c:spPr>
                <a:ln w="9525">
                  <a:solidFill>
                    <a:schemeClr val="tx1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'[1]Erfrecht verdeling'!$G$15:$G$22</c:f>
              <c:strCache>
                <c:ptCount val="4"/>
                <c:pt idx="0">
                  <c:v>Tina</c:v>
                </c:pt>
                <c:pt idx="1">
                  <c:v>Tina</c:v>
                </c:pt>
                <c:pt idx="2">
                  <c:v>Tinus jr</c:v>
                </c:pt>
                <c:pt idx="3">
                  <c:v>Tina jr</c:v>
                </c:pt>
              </c:strCache>
            </c:strRef>
          </c:cat>
          <c:val>
            <c:numRef>
              <c:f>'[1]Erfrecht verdeling'!$H$15:$H$22</c:f>
              <c:numCache>
                <c:formatCode>"€"#,##0_);\("€"#,##0\)</c:formatCode>
                <c:ptCount val="8"/>
                <c:pt idx="0">
                  <c:v>150000</c:v>
                </c:pt>
                <c:pt idx="1">
                  <c:v>50000</c:v>
                </c:pt>
                <c:pt idx="2">
                  <c:v>50000</c:v>
                </c:pt>
                <c:pt idx="3">
                  <c:v>50000</c:v>
                </c:pt>
                <c:pt idx="4">
                  <c:v>0</c:v>
                </c:pt>
                <c:pt idx="5" formatCode="0">
                  <c:v>0</c:v>
                </c:pt>
                <c:pt idx="6" formatCode="0">
                  <c:v>0</c:v>
                </c:pt>
                <c:pt idx="7" formatCode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2E03-4061-903B-9616FE8B5D8E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0"/>
    <c:dispBlanksAs val="zero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ID4096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>
                  <a:shade val="45000"/>
                  <a:alpha val="90000"/>
                </a:schemeClr>
              </a:solidFill>
              <a:ln w="19050">
                <a:solidFill>
                  <a:schemeClr val="accent1">
                    <a:shade val="45000"/>
                    <a:lumMod val="75000"/>
                  </a:schemeClr>
                </a:solidFill>
              </a:ln>
              <a:effectLst>
                <a:innerShdw blurRad="114300">
                  <a:schemeClr val="accent1">
                    <a:shade val="45000"/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1">
                    <a:shade val="45000"/>
                    <a:lumMod val="75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7468-4029-B002-1FA5C46221C6}"/>
              </c:ext>
            </c:extLst>
          </c:dPt>
          <c:dPt>
            <c:idx val="1"/>
            <c:bubble3D val="0"/>
            <c:spPr>
              <a:solidFill>
                <a:schemeClr val="accent1">
                  <a:shade val="61000"/>
                  <a:alpha val="90000"/>
                </a:schemeClr>
              </a:solidFill>
              <a:ln w="19050">
                <a:solidFill>
                  <a:schemeClr val="accent1">
                    <a:shade val="61000"/>
                    <a:lumMod val="75000"/>
                  </a:schemeClr>
                </a:solidFill>
              </a:ln>
              <a:effectLst>
                <a:innerShdw blurRad="114300">
                  <a:schemeClr val="accent1">
                    <a:shade val="61000"/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1">
                    <a:shade val="61000"/>
                    <a:lumMod val="75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7468-4029-B002-1FA5C46221C6}"/>
              </c:ext>
            </c:extLst>
          </c:dPt>
          <c:dPt>
            <c:idx val="2"/>
            <c:bubble3D val="0"/>
            <c:spPr>
              <a:solidFill>
                <a:schemeClr val="accent1">
                  <a:shade val="76000"/>
                  <a:alpha val="90000"/>
                </a:schemeClr>
              </a:solidFill>
              <a:ln w="19050">
                <a:solidFill>
                  <a:schemeClr val="accent1">
                    <a:shade val="76000"/>
                    <a:lumMod val="75000"/>
                  </a:schemeClr>
                </a:solidFill>
              </a:ln>
              <a:effectLst>
                <a:innerShdw blurRad="114300">
                  <a:schemeClr val="accent1">
                    <a:shade val="76000"/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1">
                    <a:shade val="76000"/>
                    <a:lumMod val="75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7468-4029-B002-1FA5C46221C6}"/>
              </c:ext>
            </c:extLst>
          </c:dPt>
          <c:dPt>
            <c:idx val="3"/>
            <c:bubble3D val="0"/>
            <c:spPr>
              <a:solidFill>
                <a:schemeClr val="accent1">
                  <a:shade val="92000"/>
                  <a:alpha val="90000"/>
                </a:schemeClr>
              </a:solidFill>
              <a:ln w="19050">
                <a:solidFill>
                  <a:schemeClr val="accent1">
                    <a:shade val="92000"/>
                    <a:lumMod val="75000"/>
                  </a:schemeClr>
                </a:solidFill>
              </a:ln>
              <a:effectLst>
                <a:innerShdw blurRad="114300">
                  <a:schemeClr val="accent1">
                    <a:shade val="92000"/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1">
                    <a:shade val="92000"/>
                    <a:lumMod val="75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7468-4029-B002-1FA5C46221C6}"/>
              </c:ext>
            </c:extLst>
          </c:dPt>
          <c:dPt>
            <c:idx val="4"/>
            <c:bubble3D val="0"/>
            <c:spPr>
              <a:solidFill>
                <a:schemeClr val="accent1">
                  <a:tint val="93000"/>
                  <a:alpha val="90000"/>
                </a:schemeClr>
              </a:solidFill>
              <a:ln w="19050">
                <a:solidFill>
                  <a:schemeClr val="accent1">
                    <a:tint val="93000"/>
                    <a:lumMod val="75000"/>
                  </a:schemeClr>
                </a:solidFill>
              </a:ln>
              <a:effectLst>
                <a:innerShdw blurRad="114300">
                  <a:schemeClr val="accent1">
                    <a:tint val="93000"/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1">
                    <a:tint val="93000"/>
                    <a:lumMod val="75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7468-4029-B002-1FA5C46221C6}"/>
              </c:ext>
            </c:extLst>
          </c:dPt>
          <c:dPt>
            <c:idx val="5"/>
            <c:bubble3D val="0"/>
            <c:spPr>
              <a:solidFill>
                <a:schemeClr val="accent1">
                  <a:tint val="77000"/>
                  <a:alpha val="90000"/>
                </a:schemeClr>
              </a:solidFill>
              <a:ln w="19050">
                <a:solidFill>
                  <a:schemeClr val="accent1">
                    <a:tint val="77000"/>
                    <a:lumMod val="75000"/>
                  </a:schemeClr>
                </a:solidFill>
              </a:ln>
              <a:effectLst>
                <a:innerShdw blurRad="114300">
                  <a:schemeClr val="accent1">
                    <a:tint val="77000"/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1">
                    <a:tint val="77000"/>
                    <a:lumMod val="75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7468-4029-B002-1FA5C46221C6}"/>
              </c:ext>
            </c:extLst>
          </c:dPt>
          <c:dPt>
            <c:idx val="6"/>
            <c:bubble3D val="0"/>
            <c:spPr>
              <a:solidFill>
                <a:schemeClr val="accent1">
                  <a:tint val="62000"/>
                  <a:alpha val="90000"/>
                </a:schemeClr>
              </a:solidFill>
              <a:ln w="19050">
                <a:solidFill>
                  <a:schemeClr val="accent1">
                    <a:tint val="62000"/>
                    <a:lumMod val="75000"/>
                  </a:schemeClr>
                </a:solidFill>
              </a:ln>
              <a:effectLst>
                <a:innerShdw blurRad="114300">
                  <a:schemeClr val="accent1">
                    <a:tint val="62000"/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1">
                    <a:tint val="62000"/>
                    <a:lumMod val="75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7468-4029-B002-1FA5C46221C6}"/>
              </c:ext>
            </c:extLst>
          </c:dPt>
          <c:dPt>
            <c:idx val="7"/>
            <c:bubble3D val="0"/>
            <c:spPr>
              <a:solidFill>
                <a:schemeClr val="accent1">
                  <a:tint val="46000"/>
                  <a:alpha val="90000"/>
                </a:schemeClr>
              </a:solidFill>
              <a:ln w="19050">
                <a:solidFill>
                  <a:schemeClr val="accent1">
                    <a:tint val="46000"/>
                    <a:lumMod val="75000"/>
                  </a:schemeClr>
                </a:solidFill>
              </a:ln>
              <a:effectLst>
                <a:innerShdw blurRad="114300">
                  <a:schemeClr val="accent1">
                    <a:tint val="46000"/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1">
                    <a:tint val="46000"/>
                    <a:lumMod val="75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F-7468-4029-B002-1FA5C46221C6}"/>
              </c:ext>
            </c:extLst>
          </c:dPt>
          <c:dLbls>
            <c:dLbl>
              <c:idx val="0"/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1">
                      <a:shade val="45000"/>
                    </a:schemeClr>
                  </a:solidFill>
                  <a:round/>
                </a:ln>
                <a:effectLst>
                  <a:outerShdw blurRad="50800" dist="38100" dir="2700000" algn="tl" rotWithShape="0">
                    <a:schemeClr val="accent1">
                      <a:shade val="45000"/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1">
                          <a:shade val="45000"/>
                        </a:schemeClr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LID4096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468-4029-B002-1FA5C46221C6}"/>
                </c:ext>
              </c:extLst>
            </c:dLbl>
            <c:dLbl>
              <c:idx val="1"/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1">
                      <a:shade val="61000"/>
                    </a:schemeClr>
                  </a:solidFill>
                  <a:round/>
                </a:ln>
                <a:effectLst>
                  <a:outerShdw blurRad="50800" dist="38100" dir="2700000" algn="tl" rotWithShape="0">
                    <a:schemeClr val="accent1">
                      <a:shade val="61000"/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1">
                          <a:shade val="61000"/>
                        </a:schemeClr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LID4096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468-4029-B002-1FA5C46221C6}"/>
                </c:ext>
              </c:extLst>
            </c:dLbl>
            <c:dLbl>
              <c:idx val="2"/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1">
                      <a:shade val="76000"/>
                    </a:schemeClr>
                  </a:solidFill>
                  <a:round/>
                </a:ln>
                <a:effectLst>
                  <a:outerShdw blurRad="50800" dist="38100" dir="2700000" algn="tl" rotWithShape="0">
                    <a:schemeClr val="accent1">
                      <a:shade val="76000"/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1">
                          <a:shade val="76000"/>
                        </a:schemeClr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LID4096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468-4029-B002-1FA5C46221C6}"/>
                </c:ext>
              </c:extLst>
            </c:dLbl>
            <c:dLbl>
              <c:idx val="3"/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1">
                      <a:shade val="92000"/>
                    </a:schemeClr>
                  </a:solidFill>
                  <a:round/>
                </a:ln>
                <a:effectLst>
                  <a:outerShdw blurRad="50800" dist="38100" dir="2700000" algn="tl" rotWithShape="0">
                    <a:schemeClr val="accent1">
                      <a:shade val="92000"/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1">
                          <a:shade val="92000"/>
                        </a:schemeClr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LID4096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468-4029-B002-1FA5C46221C6}"/>
                </c:ext>
              </c:extLst>
            </c:dLbl>
            <c:dLbl>
              <c:idx val="4"/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1">
                      <a:tint val="93000"/>
                    </a:schemeClr>
                  </a:solidFill>
                  <a:round/>
                </a:ln>
                <a:effectLst>
                  <a:outerShdw blurRad="50800" dist="38100" dir="2700000" algn="tl" rotWithShape="0">
                    <a:schemeClr val="accent1">
                      <a:tint val="93000"/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1">
                          <a:tint val="93000"/>
                        </a:schemeClr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LID4096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468-4029-B002-1FA5C46221C6}"/>
                </c:ext>
              </c:extLst>
            </c:dLbl>
            <c:dLbl>
              <c:idx val="5"/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1">
                      <a:tint val="77000"/>
                    </a:schemeClr>
                  </a:solidFill>
                  <a:round/>
                </a:ln>
                <a:effectLst>
                  <a:outerShdw blurRad="50800" dist="38100" dir="2700000" algn="tl" rotWithShape="0">
                    <a:schemeClr val="accent1">
                      <a:tint val="77000"/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1">
                          <a:tint val="77000"/>
                        </a:schemeClr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LID4096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468-4029-B002-1FA5C46221C6}"/>
                </c:ext>
              </c:extLst>
            </c:dLbl>
            <c:dLbl>
              <c:idx val="6"/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1">
                      <a:tint val="62000"/>
                    </a:schemeClr>
                  </a:solidFill>
                  <a:round/>
                </a:ln>
                <a:effectLst>
                  <a:outerShdw blurRad="50800" dist="38100" dir="2700000" algn="tl" rotWithShape="0">
                    <a:schemeClr val="accent1">
                      <a:tint val="62000"/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1">
                          <a:tint val="62000"/>
                        </a:schemeClr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LID4096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7468-4029-B002-1FA5C46221C6}"/>
                </c:ext>
              </c:extLst>
            </c:dLbl>
            <c:dLbl>
              <c:idx val="7"/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1">
                      <a:tint val="46000"/>
                    </a:schemeClr>
                  </a:solidFill>
                  <a:round/>
                </a:ln>
                <a:effectLst>
                  <a:outerShdw blurRad="50800" dist="38100" dir="2700000" algn="tl" rotWithShape="0">
                    <a:schemeClr val="accent1">
                      <a:tint val="46000"/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1">
                          <a:tint val="46000"/>
                        </a:schemeClr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LID4096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7468-4029-B002-1FA5C46221C6}"/>
                </c:ext>
              </c:extLst>
            </c:dLbl>
            <c:spPr>
              <a:solidFill>
                <a:sysClr val="window" lastClr="FFFFFF">
                  <a:alpha val="90000"/>
                </a:sysClr>
              </a:solidFill>
              <a:ln w="12700" cap="flat" cmpd="sng" algn="ctr">
                <a:solidFill>
                  <a:srgbClr val="2FA3EE"/>
                </a:solidFill>
                <a:round/>
              </a:ln>
              <a:effectLst>
                <a:outerShdw blurRad="50800" dist="38100" dir="2700000" algn="tl" rotWithShape="0">
                  <a:srgbClr val="2FA3EE">
                    <a:lumMod val="75000"/>
                    <a:alpha val="40000"/>
                  </a:srgbClr>
                </a:outerShdw>
              </a:effectLst>
            </c:sp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 </c:separator>
            <c:showLeaderLines val="1"/>
            <c:leaderLines>
              <c:spPr>
                <a:ln w="9525">
                  <a:solidFill>
                    <a:schemeClr val="tx1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'[1]Erfrecht verdeling'!$G$15:$G$22</c:f>
              <c:strCache>
                <c:ptCount val="4"/>
                <c:pt idx="0">
                  <c:v>Tina</c:v>
                </c:pt>
                <c:pt idx="1">
                  <c:v>Tina</c:v>
                </c:pt>
                <c:pt idx="2">
                  <c:v>Tinus jr</c:v>
                </c:pt>
                <c:pt idx="3">
                  <c:v>Tina jr</c:v>
                </c:pt>
              </c:strCache>
            </c:strRef>
          </c:cat>
          <c:val>
            <c:numRef>
              <c:f>'[1]Erfrecht verdeling'!$H$15:$H$22</c:f>
              <c:numCache>
                <c:formatCode>"€"#,##0_);\("€"#,##0\)</c:formatCode>
                <c:ptCount val="8"/>
                <c:pt idx="0">
                  <c:v>150000</c:v>
                </c:pt>
                <c:pt idx="1">
                  <c:v>50000</c:v>
                </c:pt>
                <c:pt idx="2">
                  <c:v>50000</c:v>
                </c:pt>
                <c:pt idx="3">
                  <c:v>50000</c:v>
                </c:pt>
                <c:pt idx="4">
                  <c:v>0</c:v>
                </c:pt>
                <c:pt idx="5" formatCode="0">
                  <c:v>0</c:v>
                </c:pt>
                <c:pt idx="6" formatCode="0">
                  <c:v>0</c:v>
                </c:pt>
                <c:pt idx="7" formatCode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7468-4029-B002-1FA5C46221C6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0"/>
    <c:dispBlanksAs val="zero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ID4096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2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263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587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>
      <cs:styleClr val="auto"/>
    </cs:lnRef>
    <cs:fillRef idx="0"/>
    <cs:effectRef idx="0">
      <cs:styleClr val="auto"/>
    </cs:effectRef>
    <cs:fontRef idx="minor">
      <cs:styleClr val="auto"/>
    </cs:fontRef>
    <cs:spPr>
      <a:solidFill>
        <a:schemeClr val="lt1">
          <a:alpha val="90000"/>
        </a:schemeClr>
      </a:solidFill>
      <a:ln w="12700" cap="flat" cmpd="sng" algn="ctr">
        <a:solidFill>
          <a:schemeClr val="phClr"/>
        </a:solidFill>
        <a:round/>
      </a:ln>
      <a:effectLst>
        <a:outerShdw blurRad="50800" dist="38100" dir="2700000" algn="tl" rotWithShape="0">
          <a:schemeClr val="phClr">
            <a:lumMod val="75000"/>
            <a:alpha val="40000"/>
          </a:schemeClr>
        </a:outerShdw>
      </a:effectLst>
    </cs:spPr>
    <cs:defRPr sz="1000" b="0" i="0" u="none" strike="noStrike" kern="1200" baseline="0">
      <a:effectLst/>
    </cs:defRPr>
    <cs:bodyPr rot="0" spcFirstLastPara="1" vertOverflow="clip" horzOverflow="clip" vert="horz" wrap="square" lIns="38100" tIns="19050" rIns="38100" bIns="19050" anchor="ctr" anchorCtr="1">
      <a:spAutoFit/>
    </cs:bodyPr>
  </cs:dataLabel>
  <cs:dataLabelCallout>
    <cs:lnRef idx="0">
      <cs:styleClr val="auto"/>
    </cs:lnRef>
    <cs:fillRef idx="0"/>
    <cs:effectRef idx="0">
      <cs:styleClr val="auto"/>
    </cs:effectRef>
    <cs:fontRef idx="minor">
      <cs:styleClr val="auto"/>
    </cs:fontRef>
    <cs:spPr>
      <a:solidFill>
        <a:schemeClr val="lt1">
          <a:alpha val="90000"/>
        </a:schemeClr>
      </a:solidFill>
      <a:ln w="12700" cap="flat" cmpd="sng" algn="ctr">
        <a:solidFill>
          <a:schemeClr val="phClr"/>
        </a:solidFill>
        <a:round/>
      </a:ln>
      <a:effectLst>
        <a:outerShdw blurRad="50800" dist="38100" dir="2700000" algn="tl" rotWithShape="0">
          <a:schemeClr val="phClr">
            <a:lumMod val="75000"/>
            <a:alpha val="40000"/>
          </a:schemeClr>
        </a:outerShdw>
      </a:effectLst>
    </cs:spPr>
    <cs:defRPr sz="1000" b="0" i="0" u="none" strike="noStrike" kern="1200" baseline="0">
      <a:effectLst/>
    </cs:defRPr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>
          <a:alpha val="70000"/>
        </a:schemeClr>
      </a:solidFill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tx1"/>
    </cs:fontRef>
    <cs:spPr>
      <a:solidFill>
        <a:schemeClr val="phClr">
          <a:alpha val="90000"/>
        </a:schemeClr>
      </a:solidFill>
      <a:ln w="19050">
        <a:solidFill>
          <a:schemeClr val="phClr">
            <a:lumMod val="75000"/>
          </a:schemeClr>
        </a:solidFill>
      </a:ln>
      <a:effectLst>
        <a:innerShdw blurRad="114300">
          <a:schemeClr val="phClr">
            <a:lumMod val="75000"/>
          </a:schemeClr>
        </a:innerShdw>
      </a:effectLst>
      <a:scene3d>
        <a:camera prst="orthographicFront"/>
        <a:lightRig rig="threePt" dir="t"/>
      </a:scene3d>
      <a:sp3d contourW="19050" prstMaterial="flat">
        <a:contourClr>
          <a:schemeClr val="accent4">
            <a:lumMod val="75000"/>
          </a:schemeClr>
        </a:contourClr>
      </a:sp3d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00" b="1" kern="1200" cap="all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63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587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>
      <cs:styleClr val="auto"/>
    </cs:lnRef>
    <cs:fillRef idx="0"/>
    <cs:effectRef idx="0">
      <cs:styleClr val="auto"/>
    </cs:effectRef>
    <cs:fontRef idx="minor">
      <cs:styleClr val="auto"/>
    </cs:fontRef>
    <cs:spPr>
      <a:solidFill>
        <a:schemeClr val="lt1">
          <a:alpha val="90000"/>
        </a:schemeClr>
      </a:solidFill>
      <a:ln w="12700" cap="flat" cmpd="sng" algn="ctr">
        <a:solidFill>
          <a:schemeClr val="phClr"/>
        </a:solidFill>
        <a:round/>
      </a:ln>
      <a:effectLst>
        <a:outerShdw blurRad="50800" dist="38100" dir="2700000" algn="tl" rotWithShape="0">
          <a:schemeClr val="phClr">
            <a:lumMod val="75000"/>
            <a:alpha val="40000"/>
          </a:schemeClr>
        </a:outerShdw>
      </a:effectLst>
    </cs:spPr>
    <cs:defRPr sz="1000" b="0" i="0" u="none" strike="noStrike" kern="1200" baseline="0">
      <a:effectLst/>
    </cs:defRPr>
    <cs:bodyPr rot="0" spcFirstLastPara="1" vertOverflow="clip" horzOverflow="clip" vert="horz" wrap="square" lIns="38100" tIns="19050" rIns="38100" bIns="19050" anchor="ctr" anchorCtr="1">
      <a:spAutoFit/>
    </cs:bodyPr>
  </cs:dataLabel>
  <cs:dataLabelCallout>
    <cs:lnRef idx="0">
      <cs:styleClr val="auto"/>
    </cs:lnRef>
    <cs:fillRef idx="0"/>
    <cs:effectRef idx="0">
      <cs:styleClr val="auto"/>
    </cs:effectRef>
    <cs:fontRef idx="minor">
      <cs:styleClr val="auto"/>
    </cs:fontRef>
    <cs:spPr>
      <a:solidFill>
        <a:schemeClr val="lt1">
          <a:alpha val="90000"/>
        </a:schemeClr>
      </a:solidFill>
      <a:ln w="12700" cap="flat" cmpd="sng" algn="ctr">
        <a:solidFill>
          <a:schemeClr val="phClr"/>
        </a:solidFill>
        <a:round/>
      </a:ln>
      <a:effectLst>
        <a:outerShdw blurRad="50800" dist="38100" dir="2700000" algn="tl" rotWithShape="0">
          <a:schemeClr val="phClr">
            <a:lumMod val="75000"/>
            <a:alpha val="40000"/>
          </a:schemeClr>
        </a:outerShdw>
      </a:effectLst>
    </cs:spPr>
    <cs:defRPr sz="1000" b="0" i="0" u="none" strike="noStrike" kern="1200" baseline="0">
      <a:effectLst/>
    </cs:defRPr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>
          <a:alpha val="70000"/>
        </a:schemeClr>
      </a:solidFill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tx1"/>
    </cs:fontRef>
    <cs:spPr>
      <a:solidFill>
        <a:schemeClr val="phClr">
          <a:alpha val="90000"/>
        </a:schemeClr>
      </a:solidFill>
      <a:ln w="19050">
        <a:solidFill>
          <a:schemeClr val="phClr">
            <a:lumMod val="75000"/>
          </a:schemeClr>
        </a:solidFill>
      </a:ln>
      <a:effectLst>
        <a:innerShdw blurRad="114300">
          <a:schemeClr val="phClr">
            <a:lumMod val="75000"/>
          </a:schemeClr>
        </a:innerShdw>
      </a:effectLst>
      <a:scene3d>
        <a:camera prst="orthographicFront"/>
        <a:lightRig rig="threePt" dir="t"/>
      </a:scene3d>
      <a:sp3d contourW="19050" prstMaterial="flat">
        <a:contourClr>
          <a:schemeClr val="accent4">
            <a:lumMod val="75000"/>
          </a:schemeClr>
        </a:contourClr>
      </a:sp3d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00" b="1" kern="1200" cap="all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289560</xdr:colOff>
      <xdr:row>1</xdr:row>
      <xdr:rowOff>300990</xdr:rowOff>
    </xdr:from>
    <xdr:to>
      <xdr:col>4</xdr:col>
      <xdr:colOff>731520</xdr:colOff>
      <xdr:row>10</xdr:row>
      <xdr:rowOff>87630</xdr:rowOff>
    </xdr:to>
    <xdr:graphicFrame macro="">
      <xdr:nvGraphicFramePr>
        <xdr:cNvPr id="3" name="Grafiek 2">
          <a:extLst>
            <a:ext uri="{FF2B5EF4-FFF2-40B4-BE49-F238E27FC236}">
              <a16:creationId xmlns:a16="http://schemas.microsoft.com/office/drawing/2014/main" id="{44D53CA7-2E83-41DD-AA52-8C6A9F81CE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289560</xdr:colOff>
      <xdr:row>1</xdr:row>
      <xdr:rowOff>300990</xdr:rowOff>
    </xdr:from>
    <xdr:to>
      <xdr:col>4</xdr:col>
      <xdr:colOff>731520</xdr:colOff>
      <xdr:row>10</xdr:row>
      <xdr:rowOff>87630</xdr:rowOff>
    </xdr:to>
    <xdr:graphicFrame macro="">
      <xdr:nvGraphicFramePr>
        <xdr:cNvPr id="4" name="Grafiek 3">
          <a:extLst>
            <a:ext uri="{FF2B5EF4-FFF2-40B4-BE49-F238E27FC236}">
              <a16:creationId xmlns:a16="http://schemas.microsoft.com/office/drawing/2014/main" id="{CBDB77FF-2511-42B9-909C-0C716E61F1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licent-fs01\licent$\users\licthombe\Downloads\Erfrechtplan%20pitch%20erfbelasting%20(3).xlsx" TargetMode="External"/><Relationship Id="rId1" Type="http://schemas.openxmlformats.org/officeDocument/2006/relationships/externalLinkPath" Target="Erfrechtplan%20pitch%20erfbelasting%20(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rfrecht verdeling"/>
      <sheetName val="Grafiekgegevens"/>
    </sheetNames>
    <sheetDataSet>
      <sheetData sheetId="0">
        <row r="15">
          <cell r="G15" t="str">
            <v>Tina</v>
          </cell>
          <cell r="H15">
            <v>150000</v>
          </cell>
        </row>
        <row r="16">
          <cell r="G16" t="str">
            <v>Tina</v>
          </cell>
          <cell r="H16">
            <v>50000</v>
          </cell>
        </row>
        <row r="17">
          <cell r="G17" t="str">
            <v>Tinus jr</v>
          </cell>
          <cell r="H17">
            <v>50000</v>
          </cell>
        </row>
        <row r="18">
          <cell r="G18" t="str">
            <v>Tina jr</v>
          </cell>
          <cell r="H18">
            <v>50000</v>
          </cell>
        </row>
        <row r="19">
          <cell r="H19" t="str">
            <v/>
          </cell>
        </row>
        <row r="20">
          <cell r="H20" t="str">
            <v/>
          </cell>
        </row>
        <row r="21">
          <cell r="H21" t="str">
            <v/>
          </cell>
        </row>
        <row r="22">
          <cell r="H22" t="str">
            <v/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Kantoorthema">
  <a:themeElements>
    <a:clrScheme name="Licent-Excel">
      <a:dk1>
        <a:sysClr val="windowText" lastClr="000000"/>
      </a:dk1>
      <a:lt1>
        <a:sysClr val="window" lastClr="FFFFFF"/>
      </a:lt1>
      <a:dk2>
        <a:srgbClr val="041354"/>
      </a:dk2>
      <a:lt2>
        <a:srgbClr val="EBF6FF"/>
      </a:lt2>
      <a:accent1>
        <a:srgbClr val="336BF2"/>
      </a:accent1>
      <a:accent2>
        <a:srgbClr val="87A8F7"/>
      </a:accent2>
      <a:accent3>
        <a:srgbClr val="EBF6FF"/>
      </a:accent3>
      <a:accent4>
        <a:srgbClr val="336BF2"/>
      </a:accent4>
      <a:accent5>
        <a:srgbClr val="87A8F7"/>
      </a:accent5>
      <a:accent6>
        <a:srgbClr val="041354"/>
      </a:accent6>
      <a:hlink>
        <a:srgbClr val="041354"/>
      </a:hlink>
      <a:folHlink>
        <a:srgbClr val="041354"/>
      </a:folHlink>
    </a:clrScheme>
    <a:fontScheme name="PCV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31A342-F013-46CA-BA54-0D47EFCA4B8B}">
  <dimension ref="B1:O25"/>
  <sheetViews>
    <sheetView showGridLines="0" tabSelected="1" workbookViewId="0">
      <selection activeCell="L9" sqref="L9"/>
    </sheetView>
  </sheetViews>
  <sheetFormatPr defaultColWidth="9.796875" defaultRowHeight="28.5" customHeight="1"/>
  <cols>
    <col min="1" max="1" width="4.296875" style="3" customWidth="1"/>
    <col min="2" max="2" width="31.3984375" style="3" customWidth="1"/>
    <col min="3" max="3" width="14.3984375" style="3" customWidth="1"/>
    <col min="4" max="4" width="4.296875" style="3" customWidth="1"/>
    <col min="5" max="5" width="14.3984375" style="3" customWidth="1"/>
    <col min="6" max="6" width="15.19921875" style="3" bestFit="1" customWidth="1"/>
    <col min="7" max="7" width="15.3984375" style="3" customWidth="1"/>
    <col min="8" max="8" width="14.09765625" style="3" customWidth="1"/>
    <col min="9" max="9" width="11.8984375" style="3" customWidth="1"/>
    <col min="10" max="10" width="10" style="3" customWidth="1"/>
    <col min="11" max="11" width="10.796875" style="3" customWidth="1"/>
    <col min="12" max="16384" width="9.796875" style="3"/>
  </cols>
  <sheetData>
    <row r="1" spans="2:11" ht="50.4" customHeight="1">
      <c r="B1" s="1" t="s">
        <v>0</v>
      </c>
      <c r="C1" s="2"/>
      <c r="D1" s="2"/>
      <c r="E1" s="2"/>
    </row>
    <row r="2" spans="2:11" s="5" customFormat="1" ht="23.4" thickBot="1">
      <c r="B2" s="4"/>
      <c r="F2" s="6" t="s">
        <v>1</v>
      </c>
      <c r="G2" s="7" t="s">
        <v>2</v>
      </c>
    </row>
    <row r="3" spans="2:11" ht="18" thickTop="1">
      <c r="E3" s="5"/>
      <c r="F3" s="8">
        <f>+C20</f>
        <v>300000</v>
      </c>
      <c r="G3" s="8">
        <f>+C22</f>
        <v>150000</v>
      </c>
    </row>
    <row r="4" spans="2:11" ht="15.6">
      <c r="F4" s="9" t="s">
        <v>3</v>
      </c>
      <c r="G4" s="10" t="s">
        <v>4</v>
      </c>
      <c r="H4" s="10" t="s">
        <v>5</v>
      </c>
      <c r="I4" s="10" t="s">
        <v>6</v>
      </c>
      <c r="J4" s="9" t="s">
        <v>7</v>
      </c>
      <c r="K4" s="10" t="s">
        <v>8</v>
      </c>
    </row>
    <row r="5" spans="2:11" ht="15.6">
      <c r="F5" s="11" t="str">
        <f>IF(G16="","",G16)</f>
        <v>Tina</v>
      </c>
      <c r="G5" s="12">
        <f>IF(H16="","",H16)</f>
        <v>50000</v>
      </c>
      <c r="H5" s="12">
        <f>IF(G16="","",795156)</f>
        <v>795156</v>
      </c>
      <c r="I5" s="12">
        <f>IF(G5="","",IF(G5&gt;H5,G5-H5,0))</f>
        <v>0</v>
      </c>
      <c r="J5" s="13">
        <f t="shared" ref="J5" si="0">IF(I5="","",IF(I5&gt;152368,"10%/20%",10%))</f>
        <v>0.1</v>
      </c>
      <c r="K5" s="12">
        <f>IF(I5="","",IF(I5&gt;152368,(I5-152368)*0.2+152368*0.1,I5*0.1))</f>
        <v>0</v>
      </c>
    </row>
    <row r="6" spans="2:11" ht="15.6">
      <c r="F6" s="11" t="str">
        <f t="shared" ref="F6:G11" si="1">IF(G17="","",G17)</f>
        <v>Tinus jr</v>
      </c>
      <c r="G6" s="12">
        <f t="shared" si="1"/>
        <v>50000</v>
      </c>
      <c r="H6" s="12">
        <f t="shared" ref="H6:H11" si="2">IF(G17="","",25187)</f>
        <v>25187</v>
      </c>
      <c r="I6" s="12">
        <f t="shared" ref="I6:I11" si="3">IF(G6="","",IF(G6&gt;H6,G6-H6,0))</f>
        <v>24813</v>
      </c>
      <c r="J6" s="13">
        <f>IF(I6="","",IF(I6&gt;152368,"10%/20%",10%))</f>
        <v>0.1</v>
      </c>
      <c r="K6" s="12">
        <f>IF(I6="","",IF(I6&gt;152368,(I6-152368)*0.2+152368*0.1,I6*0.1))</f>
        <v>2481.3000000000002</v>
      </c>
    </row>
    <row r="7" spans="2:11" ht="15.6">
      <c r="F7" s="11" t="str">
        <f t="shared" si="1"/>
        <v>Tina jr</v>
      </c>
      <c r="G7" s="12">
        <f t="shared" si="1"/>
        <v>50000</v>
      </c>
      <c r="H7" s="12">
        <f t="shared" si="2"/>
        <v>25187</v>
      </c>
      <c r="I7" s="12">
        <f t="shared" si="3"/>
        <v>24813</v>
      </c>
      <c r="J7" s="13">
        <f t="shared" ref="J7:J11" si="4">IF(I7="","",IF(I7&gt;152368,"10%/20%",10%))</f>
        <v>0.1</v>
      </c>
      <c r="K7" s="12">
        <f>IF(I7="","",IF(I7&gt;152368,(I7-152368)*0.2+152368*0.1,I7*0.1))</f>
        <v>2481.3000000000002</v>
      </c>
    </row>
    <row r="8" spans="2:11" ht="15.6">
      <c r="F8" s="11" t="str">
        <f t="shared" si="1"/>
        <v/>
      </c>
      <c r="G8" s="12" t="str">
        <f t="shared" si="1"/>
        <v/>
      </c>
      <c r="H8" s="12" t="str">
        <f t="shared" si="2"/>
        <v/>
      </c>
      <c r="I8" s="12" t="str">
        <f t="shared" si="3"/>
        <v/>
      </c>
      <c r="J8" s="13" t="str">
        <f t="shared" si="4"/>
        <v/>
      </c>
      <c r="K8" s="12" t="str">
        <f t="shared" ref="K8:K11" si="5">IF(I8="","",IF(I8&gt;152368,(I8-152368)*0.2+152368*0.1,I8*0.1))</f>
        <v/>
      </c>
    </row>
    <row r="9" spans="2:11" ht="15.6">
      <c r="F9" s="11" t="str">
        <f t="shared" si="1"/>
        <v/>
      </c>
      <c r="G9" s="12" t="str">
        <f t="shared" si="1"/>
        <v/>
      </c>
      <c r="H9" s="12" t="str">
        <f t="shared" si="2"/>
        <v/>
      </c>
      <c r="I9" s="12" t="str">
        <f t="shared" si="3"/>
        <v/>
      </c>
      <c r="J9" s="13" t="str">
        <f t="shared" si="4"/>
        <v/>
      </c>
      <c r="K9" s="12" t="str">
        <f t="shared" si="5"/>
        <v/>
      </c>
    </row>
    <row r="10" spans="2:11" ht="15.6">
      <c r="F10" s="11" t="str">
        <f t="shared" si="1"/>
        <v/>
      </c>
      <c r="G10" s="12" t="str">
        <f t="shared" si="1"/>
        <v/>
      </c>
      <c r="H10" s="12" t="str">
        <f t="shared" si="2"/>
        <v/>
      </c>
      <c r="I10" s="12" t="str">
        <f t="shared" si="3"/>
        <v/>
      </c>
      <c r="J10" s="13" t="str">
        <f t="shared" si="4"/>
        <v/>
      </c>
      <c r="K10" s="12" t="str">
        <f t="shared" si="5"/>
        <v/>
      </c>
    </row>
    <row r="11" spans="2:11" ht="15.6">
      <c r="F11" s="11" t="str">
        <f t="shared" si="1"/>
        <v/>
      </c>
      <c r="G11" s="12" t="str">
        <f t="shared" si="1"/>
        <v/>
      </c>
      <c r="H11" s="12" t="str">
        <f t="shared" si="2"/>
        <v/>
      </c>
      <c r="I11" s="12" t="str">
        <f t="shared" si="3"/>
        <v/>
      </c>
      <c r="J11" s="13" t="str">
        <f t="shared" si="4"/>
        <v/>
      </c>
      <c r="K11" s="12" t="str">
        <f t="shared" si="5"/>
        <v/>
      </c>
    </row>
    <row r="12" spans="2:11" ht="15.6">
      <c r="F12" s="11"/>
      <c r="G12" s="12"/>
      <c r="H12" s="12"/>
      <c r="I12" s="12"/>
      <c r="J12" s="13"/>
      <c r="K12" s="12"/>
    </row>
    <row r="13" spans="2:11" s="16" customFormat="1" ht="23.4" thickBot="1">
      <c r="B13" s="14" t="s">
        <v>9</v>
      </c>
      <c r="C13" s="15"/>
      <c r="F13" s="14" t="s">
        <v>10</v>
      </c>
    </row>
    <row r="14" spans="2:11" s="5" customFormat="1" ht="16.2" thickTop="1">
      <c r="B14" s="5" t="s">
        <v>11</v>
      </c>
      <c r="C14" s="5" t="s">
        <v>12</v>
      </c>
      <c r="F14" s="5" t="s">
        <v>13</v>
      </c>
      <c r="G14" s="25" t="s">
        <v>14</v>
      </c>
    </row>
    <row r="15" spans="2:11" s="5" customFormat="1" ht="15.6" customHeight="1">
      <c r="B15" s="5" t="s">
        <v>15</v>
      </c>
      <c r="C15" s="23">
        <v>600000</v>
      </c>
      <c r="F15" s="5" t="s">
        <v>16</v>
      </c>
      <c r="G15" s="25" t="s">
        <v>17</v>
      </c>
      <c r="H15" s="17">
        <f>IF(G15="","",+C20/2)</f>
        <v>150000</v>
      </c>
      <c r="I15" s="18" t="s">
        <v>18</v>
      </c>
      <c r="J15" s="2"/>
    </row>
    <row r="16" spans="2:11" s="5" customFormat="1" ht="16.2" customHeight="1" thickBot="1">
      <c r="B16" s="19" t="s">
        <v>19</v>
      </c>
      <c r="C16" s="24">
        <v>300000</v>
      </c>
      <c r="F16" s="5" t="s">
        <v>16</v>
      </c>
      <c r="G16" s="26" t="str">
        <f>IF(G15="","",G15)</f>
        <v>Tina</v>
      </c>
      <c r="H16" s="17">
        <f>IF(G16="","",$C$22/COUNTA($G$16:$G$22))</f>
        <v>50000</v>
      </c>
      <c r="I16" s="18" t="str">
        <f>IF(G16="","","nalatenschap")</f>
        <v>nalatenschap</v>
      </c>
      <c r="J16" s="18"/>
    </row>
    <row r="17" spans="2:15" s="5" customFormat="1" ht="15.6" customHeight="1">
      <c r="B17" s="5" t="s">
        <v>20</v>
      </c>
      <c r="C17" s="12">
        <f>+C15-C16</f>
        <v>300000</v>
      </c>
      <c r="F17" s="5" t="s">
        <v>21</v>
      </c>
      <c r="G17" s="25" t="s">
        <v>22</v>
      </c>
      <c r="H17" s="17">
        <f t="shared" ref="H17:H22" si="6">IF(G17="","",$C$22/COUNTA($G$15,$G$17:$G$22))</f>
        <v>50000</v>
      </c>
      <c r="I17" s="18" t="str">
        <f>IF(G17="","","nalatenschap")</f>
        <v>nalatenschap</v>
      </c>
      <c r="J17" s="18"/>
    </row>
    <row r="18" spans="2:15" s="5" customFormat="1" ht="15.6" customHeight="1">
      <c r="B18" s="5" t="s">
        <v>23</v>
      </c>
      <c r="C18" s="23">
        <v>0</v>
      </c>
      <c r="F18" s="5" t="s">
        <v>24</v>
      </c>
      <c r="G18" s="25" t="s">
        <v>25</v>
      </c>
      <c r="H18" s="17">
        <f t="shared" si="6"/>
        <v>50000</v>
      </c>
      <c r="I18" s="18" t="str">
        <f t="shared" ref="I18:I22" si="7">IF(G18="","","nalatenschap")</f>
        <v>nalatenschap</v>
      </c>
      <c r="J18" s="18"/>
    </row>
    <row r="19" spans="2:15" s="5" customFormat="1" ht="16.2" thickBot="1">
      <c r="B19" s="19" t="s">
        <v>26</v>
      </c>
      <c r="C19" s="24">
        <v>0</v>
      </c>
      <c r="F19" s="5" t="s">
        <v>27</v>
      </c>
      <c r="G19" s="25"/>
      <c r="H19" s="17" t="str">
        <f t="shared" si="6"/>
        <v/>
      </c>
      <c r="I19" s="18" t="str">
        <f t="shared" si="7"/>
        <v/>
      </c>
      <c r="J19" s="18"/>
    </row>
    <row r="20" spans="2:15" ht="15.6">
      <c r="B20" s="5" t="s">
        <v>1</v>
      </c>
      <c r="C20" s="12">
        <f>SUM(C17:C19)</f>
        <v>300000</v>
      </c>
      <c r="F20" s="5" t="s">
        <v>28</v>
      </c>
      <c r="G20" s="25"/>
      <c r="H20" s="20" t="str">
        <f t="shared" si="6"/>
        <v/>
      </c>
      <c r="I20" s="18" t="str">
        <f t="shared" si="7"/>
        <v/>
      </c>
      <c r="J20" s="18"/>
    </row>
    <row r="21" spans="2:15" ht="15.6">
      <c r="B21" s="5"/>
      <c r="C21" s="12"/>
      <c r="F21" s="5" t="s">
        <v>29</v>
      </c>
      <c r="G21" s="25"/>
      <c r="H21" s="20" t="str">
        <f t="shared" si="6"/>
        <v/>
      </c>
      <c r="I21" s="18" t="str">
        <f t="shared" si="7"/>
        <v/>
      </c>
      <c r="J21" s="18"/>
    </row>
    <row r="22" spans="2:15" ht="15.6">
      <c r="B22" s="5" t="s">
        <v>30</v>
      </c>
      <c r="C22" s="12">
        <f>IF(G15="",C20,C20*0.5)</f>
        <v>150000</v>
      </c>
      <c r="F22" s="5" t="s">
        <v>31</v>
      </c>
      <c r="G22" s="25"/>
      <c r="H22" s="20" t="str">
        <f t="shared" si="6"/>
        <v/>
      </c>
      <c r="I22" s="18" t="str">
        <f t="shared" si="7"/>
        <v/>
      </c>
      <c r="J22" s="18"/>
    </row>
    <row r="23" spans="2:15" ht="15.6">
      <c r="B23" s="5"/>
      <c r="C23" s="12"/>
      <c r="F23" s="5"/>
      <c r="G23" s="25"/>
      <c r="H23" s="20"/>
      <c r="I23" s="5"/>
      <c r="J23" s="5"/>
    </row>
    <row r="24" spans="2:15" ht="15.6">
      <c r="E24" s="5"/>
      <c r="G24" s="17"/>
    </row>
    <row r="25" spans="2:15" ht="13.8" customHeight="1">
      <c r="B25" s="21" t="s">
        <v>32</v>
      </c>
      <c r="C25" s="21"/>
      <c r="D25" s="21"/>
      <c r="E25" s="21"/>
      <c r="F25" s="21"/>
      <c r="G25" s="21"/>
      <c r="H25" s="21"/>
      <c r="I25" s="21"/>
      <c r="J25" s="21"/>
      <c r="K25" s="21"/>
      <c r="L25" s="22"/>
      <c r="M25" s="22"/>
      <c r="N25" s="22"/>
      <c r="O25" s="22"/>
    </row>
  </sheetData>
  <mergeCells count="10">
    <mergeCell ref="I20:J20"/>
    <mergeCell ref="I21:J21"/>
    <mergeCell ref="I22:J22"/>
    <mergeCell ref="B25:K25"/>
    <mergeCell ref="B1:E1"/>
    <mergeCell ref="I15:J15"/>
    <mergeCell ref="I16:J16"/>
    <mergeCell ref="I17:J17"/>
    <mergeCell ref="I18:J18"/>
    <mergeCell ref="I19:J19"/>
  </mergeCells>
  <dataValidations count="4">
    <dataValidation allowBlank="1" showInputMessage="1" showErrorMessage="1" prompt="Voer in de onderstaande tabel de maandelijkse inkomsten in" sqref="B13:C13 F13" xr:uid="{E02711AE-C7D4-46D5-9C5A-1EE61D6501FF}"/>
    <dataValidation allowBlank="1" showInputMessage="1" showErrorMessage="1" prompt="Overzicht van inkomsten, spaargeld en uitgaven, inclusief een kasoverzicht, staan in de cellen hieronder" sqref="B2" xr:uid="{59DB34C9-E172-4041-A5FF-1A1B816119AA}"/>
    <dataValidation allowBlank="1" showInputMessage="1" showErrorMessage="1" prompt="Totaal maandelijkse uitgaven wordt automatisch berekend" sqref="G3" xr:uid="{9A18016E-8856-4FF0-8A06-80B76E8C02D2}"/>
    <dataValidation allowBlank="1" showInputMessage="1" showErrorMessage="1" prompt="Totaal maandelijkse inkomsten wordt automatisch berekend" sqref="F3" xr:uid="{EA3D027E-6142-4972-BBE8-6F9F2ECAA810}"/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 Bode</dc:creator>
  <cp:lastModifiedBy>Thom Berkvens</cp:lastModifiedBy>
  <dcterms:created xsi:type="dcterms:W3CDTF">2024-10-21T14:34:08Z</dcterms:created>
  <dcterms:modified xsi:type="dcterms:W3CDTF">2025-04-23T10:36:18Z</dcterms:modified>
</cp:coreProperties>
</file>